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REGISTRO-DE-DEUDA\IN\Proyecciones Servicio Deuda\ProyeccionesPáginaWeb\2025\Subir\"/>
    </mc:Choice>
  </mc:AlternateContent>
  <xr:revisionPtr revIDLastSave="0" documentId="13_ncr:1_{289FDFB3-C6F8-4E6E-9444-3E9008AFFBDD}" xr6:coauthVersionLast="47" xr6:coauthVersionMax="47" xr10:uidLastSave="{00000000-0000-0000-0000-000000000000}"/>
  <bookViews>
    <workbookView xWindow="28680" yWindow="-120" windowWidth="29040" windowHeight="15840" xr2:uid="{DBF03A76-055C-4E79-9A6E-FD2F77D5B9BD}"/>
  </bookViews>
  <sheets>
    <sheet name="DeudaExterna" sheetId="1" r:id="rId1"/>
  </sheets>
  <externalReferences>
    <externalReference r:id="rId2"/>
  </externalReferences>
  <definedNames>
    <definedName name="_xlnm._FilterDatabase" hidden="1">#REF!</definedName>
    <definedName name="_Regression_Out" hidden="1">#REF!</definedName>
    <definedName name="_Regression_X" hidden="1">#REF!</definedName>
    <definedName name="_Regression_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B15" i="1"/>
  <c r="F21" i="1"/>
  <c r="Q21" i="1"/>
  <c r="P21" i="1"/>
  <c r="M21" i="1"/>
  <c r="L21" i="1"/>
  <c r="K21" i="1"/>
  <c r="J13" i="1"/>
  <c r="J11" i="1" s="1"/>
  <c r="G21" i="1"/>
  <c r="E21" i="1"/>
  <c r="D21" i="1"/>
  <c r="N21" i="1"/>
  <c r="I21" i="1"/>
  <c r="H21" i="1"/>
  <c r="C21" i="1"/>
  <c r="B21" i="1"/>
  <c r="M15" i="1"/>
  <c r="L15" i="1"/>
  <c r="I15" i="1"/>
  <c r="H15" i="1"/>
  <c r="G15" i="1"/>
  <c r="F17" i="1"/>
  <c r="Q14" i="1"/>
  <c r="P14" i="1"/>
  <c r="M14" i="1"/>
  <c r="M11" i="1" s="1"/>
  <c r="L14" i="1"/>
  <c r="K14" i="1"/>
  <c r="J14" i="1"/>
  <c r="E14" i="1"/>
  <c r="D14" i="1"/>
  <c r="Q17" i="1"/>
  <c r="P17" i="1"/>
  <c r="O17" i="1"/>
  <c r="N17" i="1"/>
  <c r="I17" i="1"/>
  <c r="H17" i="1"/>
  <c r="E17" i="1"/>
  <c r="D17" i="1"/>
  <c r="C17" i="1"/>
  <c r="B17" i="1"/>
  <c r="M17" i="1"/>
  <c r="G17" i="1"/>
  <c r="Q15" i="1"/>
  <c r="P15" i="1"/>
  <c r="N15" i="1"/>
  <c r="K15" i="1"/>
  <c r="J15" i="1"/>
  <c r="E15" i="1"/>
  <c r="D15" i="1"/>
  <c r="C15" i="1"/>
  <c r="O14" i="1"/>
  <c r="N14" i="1"/>
  <c r="I14" i="1"/>
  <c r="H14" i="1"/>
  <c r="G14" i="1"/>
  <c r="C14" i="1"/>
  <c r="B14" i="1"/>
  <c r="M13" i="1"/>
  <c r="L13" i="1"/>
  <c r="K13" i="1"/>
  <c r="G13" i="1"/>
  <c r="F13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C10" i="1"/>
  <c r="L11" i="1" l="1"/>
  <c r="G11" i="1"/>
  <c r="K11" i="1"/>
  <c r="F14" i="1"/>
  <c r="F11" i="1" s="1"/>
  <c r="J17" i="1"/>
  <c r="K17" i="1"/>
  <c r="B13" i="1"/>
  <c r="B11" i="1" s="1"/>
  <c r="N13" i="1"/>
  <c r="N11" i="1" s="1"/>
  <c r="F15" i="1"/>
  <c r="J21" i="1"/>
  <c r="O15" i="1"/>
  <c r="L17" i="1"/>
  <c r="C13" i="1"/>
  <c r="C11" i="1" s="1"/>
  <c r="O13" i="1"/>
  <c r="O11" i="1" s="1"/>
  <c r="D13" i="1"/>
  <c r="D11" i="1" s="1"/>
  <c r="P13" i="1"/>
  <c r="P11" i="1" s="1"/>
  <c r="E13" i="1"/>
  <c r="E11" i="1" s="1"/>
  <c r="Q13" i="1"/>
  <c r="Q11" i="1" s="1"/>
  <c r="H13" i="1"/>
  <c r="H11" i="1" s="1"/>
  <c r="I13" i="1"/>
  <c r="I11" i="1" s="1"/>
</calcChain>
</file>

<file path=xl/sharedStrings.xml><?xml version="1.0" encoding="utf-8"?>
<sst xmlns="http://schemas.openxmlformats.org/spreadsheetml/2006/main" count="20" uniqueCount="15">
  <si>
    <t>PROYECCIÓN DEL SERVICIO DEUDA EXTERNA DEL GOBIERNO CENTRAL Y EL SECTOR PRIVADO GARANTIZADO</t>
  </si>
  <si>
    <t>Cifras en millones de Dólares (US$)</t>
  </si>
  <si>
    <t>2040-2061</t>
  </si>
  <si>
    <t>Total Servicio Sector Público No Financiero</t>
  </si>
  <si>
    <t>Amortización</t>
  </si>
  <si>
    <t>Interés</t>
  </si>
  <si>
    <t>Comisiones</t>
  </si>
  <si>
    <t xml:space="preserve">Deuda Externa (contratada) </t>
  </si>
  <si>
    <t xml:space="preserve">Comisiones y otros gastos </t>
  </si>
  <si>
    <r>
      <t xml:space="preserve">Deuda Externa (nuevas contrataciones) </t>
    </r>
    <r>
      <rPr>
        <b/>
        <vertAlign val="superscript"/>
        <sz val="11"/>
        <color indexed="8"/>
        <rFont val="Calibri"/>
        <family val="2"/>
      </rPr>
      <t>1/</t>
    </r>
  </si>
  <si>
    <t>Notas:</t>
  </si>
  <si>
    <t>1) Proyecciones basadas en estimaciones de nuevos desembolsos y nueva contratación de deuda programada para el período 2024-2028, de acuerdo al Plan de Financiamiento Plurianual.</t>
  </si>
  <si>
    <t xml:space="preserve">2) Las proyecciones de tipos de cambio de la moneda local respecto al dólar estadounidense fueron elaboradas y consensuadas por el MEPyD, MH y el BCRD en el marco del Panorama Macroeconócomico 2024-2028 revisado en Agosto 2024, mientras que las proyecciones de tipos de cambio de moneda extranjera respecto al dólar estadounidense están basadas en forwards del 28/08/2024 para cada plazo, extraídas del Sistema Bloomberg. </t>
  </si>
  <si>
    <t>3) Programación corresponde al año de presupuesto.</t>
  </si>
  <si>
    <t>2025 - 2061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</si>
</sst>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.0_);_(* \(#,##0.0\);_(* &quot;-&quot;??_);_(@_)"/>
    <numFmt numFmtId="165" formatCode="_(* #,##0.000000_);_(* \(#,##0.000000\);_(* &quot;-&quot;??_);_(@_)"/>
  </numFmts>
  <fonts count="11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vertAlign val="superscript"/>
      <sz val="11"/>
      <color indexed="8"/>
      <name val="Calibri"/>
      <family val="2"/>
    </font>
    <font>
      <b/>
      <i/>
      <u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4" fillId="2" borderId="2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64" fontId="5" fillId="0" borderId="3" xfId="0" applyNumberFormat="1" applyFont="1" applyBorder="1"/>
    <xf numFmtId="164" fontId="0" fillId="0" borderId="0" xfId="0" applyNumberFormat="1"/>
    <xf numFmtId="0" fontId="2" fillId="3" borderId="2" xfId="0" applyFont="1" applyFill="1" applyBorder="1"/>
    <xf numFmtId="164" fontId="5" fillId="3" borderId="2" xfId="0" applyNumberFormat="1" applyFont="1" applyFill="1" applyBorder="1"/>
    <xf numFmtId="0" fontId="5" fillId="0" borderId="4" xfId="0" applyFont="1" applyBorder="1" applyAlignment="1">
      <alignment horizontal="left"/>
    </xf>
    <xf numFmtId="164" fontId="1" fillId="3" borderId="4" xfId="0" applyNumberFormat="1" applyFont="1" applyFill="1" applyBorder="1"/>
    <xf numFmtId="43" fontId="0" fillId="0" borderId="0" xfId="0" applyNumberFormat="1"/>
    <xf numFmtId="0" fontId="6" fillId="0" borderId="0" xfId="0" applyFont="1" applyAlignment="1">
      <alignment horizontal="left" indent="1"/>
    </xf>
    <xf numFmtId="165" fontId="0" fillId="0" borderId="0" xfId="0" applyNumberFormat="1"/>
    <xf numFmtId="164" fontId="5" fillId="3" borderId="4" xfId="0" applyNumberFormat="1" applyFont="1" applyFill="1" applyBorder="1"/>
    <xf numFmtId="0" fontId="0" fillId="0" borderId="5" xfId="0" applyBorder="1"/>
    <xf numFmtId="43" fontId="0" fillId="0" borderId="5" xfId="0" applyNumberFormat="1" applyBorder="1"/>
    <xf numFmtId="0" fontId="8" fillId="0" borderId="0" xfId="0" applyFont="1"/>
    <xf numFmtId="43" fontId="9" fillId="0" borderId="0" xfId="1" applyFont="1" applyFill="1" applyBorder="1" applyAlignment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Comma 11" xfId="1" xr:uid="{3EEA2067-9429-479B-8B07-D33DA8CF485E}"/>
    <cellStyle name="Normal" xfId="0" builtinId="0"/>
  </cellStyles>
  <dxfs count="0"/>
  <tableStyles count="1" defaultTableStyle="TableStyleMedium2" defaultPivotStyle="PivotStyleLight16">
    <tableStyle name="Invisible" pivot="0" table="0" count="0" xr9:uid="{4679D0DB-3B94-4A0F-B533-5257364362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417513</xdr:colOff>
      <xdr:row>1</xdr:row>
      <xdr:rowOff>62058</xdr:rowOff>
    </xdr:from>
    <xdr:to>
      <xdr:col>10</xdr:col>
      <xdr:colOff>548481</xdr:colOff>
      <xdr:row>5</xdr:row>
      <xdr:rowOff>111250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165FE44-75BB-4C5C-A8BB-87B5ABB7A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28088" y="252558"/>
          <a:ext cx="797718" cy="811192"/>
        </a:xfrm>
        <a:prstGeom prst="rect">
          <a:avLst/>
        </a:prstGeom>
      </xdr:spPr>
    </xdr:pic>
    <xdr:clientData/>
  </xdr:twoCellAnchor>
  <xdr:twoCellAnchor editAs="absolute">
    <xdr:from>
      <xdr:col>3</xdr:col>
      <xdr:colOff>657225</xdr:colOff>
      <xdr:row>0</xdr:row>
      <xdr:rowOff>47625</xdr:rowOff>
    </xdr:from>
    <xdr:to>
      <xdr:col>5</xdr:col>
      <xdr:colOff>590550</xdr:colOff>
      <xdr:row>5</xdr:row>
      <xdr:rowOff>121588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8F0EB-1DE7-44FA-94C2-A724C94D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7625"/>
          <a:ext cx="1266825" cy="10264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16</xdr:col>
          <xdr:colOff>676275</xdr:colOff>
          <xdr:row>48</xdr:row>
          <xdr:rowOff>69056</xdr:rowOff>
        </xdr:to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EF471060-27F7-4B29-B087-911BC420A5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Data!$A$32:$Q$47" spid="_x0000_s10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274594"/>
              <a:ext cx="13868400" cy="330755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REGISTRO-DE-DEUDA\IN\Proyecciones%20Servicio%20Deuda\ProyeccionesP&#225;ginaWeb\2025\20241022_Proy%20Servicio%20Deuda%20Externa%202025-2060.xlsx" TargetMode="External"/><Relationship Id="rId1" Type="http://schemas.openxmlformats.org/officeDocument/2006/relationships/externalLinkPath" Target="/BACK-OFFICE/REGISTRO-DE-DEUDA/IN/Proyecciones%20Servicio%20Deuda/ProyeccionesP&#225;ginaWeb/2025/20241022_Proy%20Servicio%20Deuda%20Externa%202025-2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udaExterna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DC25-8D9D-488D-8959-2CE7CC3B78B6}">
  <dimension ref="A7:W32"/>
  <sheetViews>
    <sheetView showGridLines="0" tabSelected="1" zoomScale="80" zoomScaleNormal="80" workbookViewId="0">
      <selection activeCell="A9" sqref="A9:Q9"/>
    </sheetView>
  </sheetViews>
  <sheetFormatPr defaultRowHeight="15" x14ac:dyDescent="0.25"/>
  <cols>
    <col min="1" max="1" width="46.140625" customWidth="1"/>
    <col min="2" max="11" width="10" customWidth="1"/>
    <col min="12" max="17" width="10.28515625" customWidth="1"/>
    <col min="18" max="18" width="12.140625" bestFit="1" customWidth="1"/>
    <col min="19" max="19" width="10.42578125" bestFit="1" customWidth="1"/>
    <col min="21" max="21" width="10.7109375" bestFit="1" customWidth="1"/>
    <col min="23" max="23" width="10.28515625" bestFit="1" customWidth="1"/>
  </cols>
  <sheetData>
    <row r="7" spans="1:18" x14ac:dyDescent="0.25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8" x14ac:dyDescent="0.25">
      <c r="A8" s="20" t="s">
        <v>14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8" x14ac:dyDescent="0.25">
      <c r="A9" s="21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8" x14ac:dyDescent="0.25">
      <c r="A10" s="1"/>
      <c r="B10" s="1">
        <v>2025</v>
      </c>
      <c r="C10" s="1">
        <f>B10+1</f>
        <v>2026</v>
      </c>
      <c r="D10" s="1">
        <f t="shared" ref="D10:P10" si="0">C10+1</f>
        <v>2027</v>
      </c>
      <c r="E10" s="1">
        <f t="shared" si="0"/>
        <v>2028</v>
      </c>
      <c r="F10" s="1">
        <f t="shared" si="0"/>
        <v>2029</v>
      </c>
      <c r="G10" s="1">
        <f t="shared" si="0"/>
        <v>2030</v>
      </c>
      <c r="H10" s="1">
        <f t="shared" si="0"/>
        <v>2031</v>
      </c>
      <c r="I10" s="1">
        <f t="shared" si="0"/>
        <v>2032</v>
      </c>
      <c r="J10" s="1">
        <f t="shared" si="0"/>
        <v>2033</v>
      </c>
      <c r="K10" s="1">
        <f t="shared" si="0"/>
        <v>2034</v>
      </c>
      <c r="L10" s="1">
        <f t="shared" si="0"/>
        <v>2035</v>
      </c>
      <c r="M10" s="1">
        <f t="shared" si="0"/>
        <v>2036</v>
      </c>
      <c r="N10" s="1">
        <f t="shared" si="0"/>
        <v>2037</v>
      </c>
      <c r="O10" s="1">
        <f t="shared" si="0"/>
        <v>2038</v>
      </c>
      <c r="P10" s="1">
        <f t="shared" si="0"/>
        <v>2039</v>
      </c>
      <c r="Q10" s="1" t="s">
        <v>2</v>
      </c>
    </row>
    <row r="11" spans="1:18" ht="15.75" thickBot="1" x14ac:dyDescent="0.3">
      <c r="A11" s="2" t="s">
        <v>3</v>
      </c>
      <c r="B11" s="3">
        <f t="shared" ref="B11:Q11" si="1">SUM(B13:B15)</f>
        <v>4077.8659747695729</v>
      </c>
      <c r="C11" s="3">
        <f t="shared" si="1"/>
        <v>5847.4649711874254</v>
      </c>
      <c r="D11" s="3">
        <f t="shared" si="1"/>
        <v>5499.746359890456</v>
      </c>
      <c r="E11" s="3">
        <f t="shared" si="1"/>
        <v>5318.3342418825187</v>
      </c>
      <c r="F11" s="3">
        <f t="shared" si="1"/>
        <v>5759.6697569202861</v>
      </c>
      <c r="G11" s="3">
        <f t="shared" si="1"/>
        <v>5862.2844474668636</v>
      </c>
      <c r="H11" s="3">
        <f t="shared" si="1"/>
        <v>5071.629382937308</v>
      </c>
      <c r="I11" s="3">
        <f t="shared" si="1"/>
        <v>6698.1171491981477</v>
      </c>
      <c r="J11" s="3">
        <f t="shared" si="1"/>
        <v>6146.6800124155443</v>
      </c>
      <c r="K11" s="3">
        <f t="shared" si="1"/>
        <v>3863.1464940452029</v>
      </c>
      <c r="L11" s="3">
        <f t="shared" si="1"/>
        <v>5156.9602353676146</v>
      </c>
      <c r="M11" s="3">
        <f t="shared" si="1"/>
        <v>7112.2322013284138</v>
      </c>
      <c r="N11" s="3">
        <f t="shared" si="1"/>
        <v>4539.5276830651592</v>
      </c>
      <c r="O11" s="3">
        <f t="shared" si="1"/>
        <v>4880.5375661918115</v>
      </c>
      <c r="P11" s="3">
        <f t="shared" si="1"/>
        <v>2977.7311402962123</v>
      </c>
      <c r="Q11" s="3">
        <f t="shared" si="1"/>
        <v>25568.062635274917</v>
      </c>
      <c r="R11" s="4"/>
    </row>
    <row r="12" spans="1:18" ht="15.75" thickTop="1" x14ac:dyDescent="0.25"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/>
      <c r="R12" s="4"/>
    </row>
    <row r="13" spans="1:18" x14ac:dyDescent="0.25">
      <c r="A13" s="5" t="s">
        <v>4</v>
      </c>
      <c r="B13" s="6">
        <f t="shared" ref="B13:Q15" si="2">+B18+B22</f>
        <v>1251.4220353838703</v>
      </c>
      <c r="C13" s="6">
        <f t="shared" si="2"/>
        <v>2891.5066839826354</v>
      </c>
      <c r="D13" s="6">
        <f t="shared" si="2"/>
        <v>2450.8721638086013</v>
      </c>
      <c r="E13" s="6">
        <f t="shared" si="2"/>
        <v>2105.3524153250173</v>
      </c>
      <c r="F13" s="6">
        <f t="shared" si="2"/>
        <v>2624.1260599156572</v>
      </c>
      <c r="G13" s="6">
        <f t="shared" si="2"/>
        <v>2864.4604374343203</v>
      </c>
      <c r="H13" s="6">
        <f t="shared" si="2"/>
        <v>2206.8249231411542</v>
      </c>
      <c r="I13" s="6">
        <f t="shared" si="2"/>
        <v>3923.539976783883</v>
      </c>
      <c r="J13" s="6">
        <f t="shared" si="2"/>
        <v>3680.5830782100315</v>
      </c>
      <c r="K13" s="6">
        <f t="shared" si="2"/>
        <v>1562.7839654729319</v>
      </c>
      <c r="L13" s="6">
        <f t="shared" si="2"/>
        <v>2943.7929762745753</v>
      </c>
      <c r="M13" s="6">
        <f t="shared" si="2"/>
        <v>5261.2964047507676</v>
      </c>
      <c r="N13" s="6">
        <f t="shared" si="2"/>
        <v>2973.6111796423811</v>
      </c>
      <c r="O13" s="6">
        <f t="shared" si="2"/>
        <v>3527.2913140016076</v>
      </c>
      <c r="P13" s="6">
        <f t="shared" si="2"/>
        <v>1873.2188561265216</v>
      </c>
      <c r="Q13" s="6">
        <f t="shared" si="2"/>
        <v>16482.102826628718</v>
      </c>
      <c r="R13" s="4"/>
    </row>
    <row r="14" spans="1:18" x14ac:dyDescent="0.25">
      <c r="A14" s="5" t="s">
        <v>5</v>
      </c>
      <c r="B14" s="6">
        <f t="shared" si="2"/>
        <v>2804.4836580153997</v>
      </c>
      <c r="C14" s="6">
        <f t="shared" si="2"/>
        <v>2930.9919034699105</v>
      </c>
      <c r="D14" s="6">
        <f t="shared" si="2"/>
        <v>3030.2957852973245</v>
      </c>
      <c r="E14" s="6">
        <f t="shared" si="2"/>
        <v>3192.5498424881807</v>
      </c>
      <c r="F14" s="6">
        <f t="shared" si="2"/>
        <v>3134.1220058150438</v>
      </c>
      <c r="G14" s="6">
        <f t="shared" si="2"/>
        <v>2996.6879943403574</v>
      </c>
      <c r="H14" s="6">
        <f t="shared" si="2"/>
        <v>2864.2728548309383</v>
      </c>
      <c r="I14" s="6">
        <f t="shared" si="2"/>
        <v>2774.14331317602</v>
      </c>
      <c r="J14" s="6">
        <f t="shared" si="2"/>
        <v>2465.759867317669</v>
      </c>
      <c r="K14" s="6">
        <f t="shared" si="2"/>
        <v>2300.2789223248783</v>
      </c>
      <c r="L14" s="6">
        <f t="shared" si="2"/>
        <v>2213.1249186056471</v>
      </c>
      <c r="M14" s="6">
        <f t="shared" si="2"/>
        <v>1850.8976820375699</v>
      </c>
      <c r="N14" s="6">
        <f t="shared" si="2"/>
        <v>1565.8882334227778</v>
      </c>
      <c r="O14" s="6">
        <f t="shared" si="2"/>
        <v>1353.2179821902041</v>
      </c>
      <c r="P14" s="6">
        <f t="shared" si="2"/>
        <v>1104.4840141696911</v>
      </c>
      <c r="Q14" s="6">
        <f t="shared" si="2"/>
        <v>9085.7099886461983</v>
      </c>
      <c r="R14" s="4"/>
    </row>
    <row r="15" spans="1:18" x14ac:dyDescent="0.25">
      <c r="A15" s="5" t="s">
        <v>6</v>
      </c>
      <c r="B15" s="6">
        <f t="shared" si="2"/>
        <v>21.960281370303047</v>
      </c>
      <c r="C15" s="6">
        <f t="shared" si="2"/>
        <v>24.966383734879123</v>
      </c>
      <c r="D15" s="6">
        <f t="shared" si="2"/>
        <v>18.578410784530131</v>
      </c>
      <c r="E15" s="6">
        <f t="shared" si="2"/>
        <v>20.431984069320759</v>
      </c>
      <c r="F15" s="6">
        <f t="shared" si="2"/>
        <v>1.4216911895859445</v>
      </c>
      <c r="G15" s="6">
        <f t="shared" si="2"/>
        <v>1.1360156921857933</v>
      </c>
      <c r="H15" s="6">
        <f t="shared" si="2"/>
        <v>0.5316049652151672</v>
      </c>
      <c r="I15" s="6">
        <f t="shared" si="2"/>
        <v>0.43385923824454065</v>
      </c>
      <c r="J15" s="6">
        <f t="shared" si="2"/>
        <v>0.33706688784438943</v>
      </c>
      <c r="K15" s="6">
        <f t="shared" si="2"/>
        <v>8.360624739259051E-2</v>
      </c>
      <c r="L15" s="6">
        <f t="shared" si="2"/>
        <v>4.2340487392590505E-2</v>
      </c>
      <c r="M15" s="6">
        <f t="shared" si="2"/>
        <v>3.8114540076067051E-2</v>
      </c>
      <c r="N15" s="6">
        <f t="shared" si="2"/>
        <v>2.827E-2</v>
      </c>
      <c r="O15" s="6">
        <f t="shared" si="2"/>
        <v>2.827E-2</v>
      </c>
      <c r="P15" s="6">
        <f t="shared" si="2"/>
        <v>2.827E-2</v>
      </c>
      <c r="Q15" s="6">
        <f t="shared" si="2"/>
        <v>0.24981999999999996</v>
      </c>
      <c r="R15" s="4"/>
    </row>
    <row r="16" spans="1:18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3" x14ac:dyDescent="0.25">
      <c r="A17" s="7" t="s">
        <v>7</v>
      </c>
      <c r="B17" s="8">
        <f t="shared" ref="B17:L17" si="3">SUM(B18:B20)</f>
        <v>3856.2051317481578</v>
      </c>
      <c r="C17" s="8">
        <f t="shared" si="3"/>
        <v>5328.9321680955072</v>
      </c>
      <c r="D17" s="8">
        <f t="shared" si="3"/>
        <v>4734.3092110884327</v>
      </c>
      <c r="E17" s="8">
        <f t="shared" si="3"/>
        <v>4280.776994211591</v>
      </c>
      <c r="F17" s="8">
        <f t="shared" si="3"/>
        <v>4661.2788636739251</v>
      </c>
      <c r="G17" s="8">
        <f t="shared" si="3"/>
        <v>4713.8556787936122</v>
      </c>
      <c r="H17" s="8">
        <f t="shared" si="3"/>
        <v>3824.8376847055929</v>
      </c>
      <c r="I17" s="8">
        <f t="shared" si="3"/>
        <v>5345.3768217610041</v>
      </c>
      <c r="J17" s="8">
        <f t="shared" si="3"/>
        <v>4754.4798957268194</v>
      </c>
      <c r="K17" s="8">
        <f t="shared" si="3"/>
        <v>1888.2464866920068</v>
      </c>
      <c r="L17" s="8">
        <f t="shared" si="3"/>
        <v>2872.6602837641876</v>
      </c>
      <c r="M17" s="8">
        <f t="shared" ref="M17:Q17" si="4">SUM(M18:M20)</f>
        <v>3828.5258809642864</v>
      </c>
      <c r="N17" s="8">
        <f t="shared" si="4"/>
        <v>1442.6461014002896</v>
      </c>
      <c r="O17" s="8">
        <f t="shared" si="4"/>
        <v>1437.2652817168762</v>
      </c>
      <c r="P17" s="8">
        <f t="shared" si="4"/>
        <v>1297.2504672260814</v>
      </c>
      <c r="Q17" s="8">
        <f t="shared" si="4"/>
        <v>19035.673116883492</v>
      </c>
      <c r="R17" s="4"/>
      <c r="S17" s="9"/>
    </row>
    <row r="18" spans="1:23" x14ac:dyDescent="0.25">
      <c r="A18" s="10" t="s">
        <v>4</v>
      </c>
      <c r="B18" s="4">
        <v>1251.4220353838703</v>
      </c>
      <c r="C18" s="4">
        <v>2891.5066839826354</v>
      </c>
      <c r="D18" s="4">
        <v>2450.8721638086013</v>
      </c>
      <c r="E18" s="4">
        <v>2105.3524153250173</v>
      </c>
      <c r="F18" s="4">
        <v>2613.0149488045458</v>
      </c>
      <c r="G18" s="4">
        <v>2802.6822731185425</v>
      </c>
      <c r="H18" s="4">
        <v>2045.0112261685431</v>
      </c>
      <c r="I18" s="4">
        <v>3647.4255884839386</v>
      </c>
      <c r="J18" s="4">
        <v>3351.0853565767538</v>
      </c>
      <c r="K18" s="4">
        <v>634.3339077934329</v>
      </c>
      <c r="L18" s="4">
        <v>1652.1293024840297</v>
      </c>
      <c r="M18" s="4">
        <v>2858.6311814462065</v>
      </c>
      <c r="N18" s="4">
        <v>609.40207691818318</v>
      </c>
      <c r="O18" s="4">
        <v>635.73720180815769</v>
      </c>
      <c r="P18" s="4">
        <v>528.33141059973775</v>
      </c>
      <c r="Q18" s="4">
        <v>12082.253334054245</v>
      </c>
      <c r="R18" s="4"/>
      <c r="S18" s="9"/>
      <c r="U18" s="11"/>
      <c r="W18" s="9"/>
    </row>
    <row r="19" spans="1:23" x14ac:dyDescent="0.25">
      <c r="A19" s="10" t="s">
        <v>5</v>
      </c>
      <c r="B19" s="4">
        <v>2595.9531073417443</v>
      </c>
      <c r="C19" s="4">
        <v>2432.0862526570331</v>
      </c>
      <c r="D19" s="4">
        <v>2280.1542614953009</v>
      </c>
      <c r="E19" s="4">
        <v>2173.3168950846584</v>
      </c>
      <c r="F19" s="4">
        <v>2046.8422236797935</v>
      </c>
      <c r="G19" s="4">
        <v>1910.0373899828846</v>
      </c>
      <c r="H19" s="4">
        <v>1779.2948535718344</v>
      </c>
      <c r="I19" s="4">
        <v>1697.5173740388211</v>
      </c>
      <c r="J19" s="4">
        <v>1403.0574722622214</v>
      </c>
      <c r="K19" s="4">
        <v>1253.8289726511814</v>
      </c>
      <c r="L19" s="4">
        <v>1220.488640792765</v>
      </c>
      <c r="M19" s="4">
        <v>969.85658497800398</v>
      </c>
      <c r="N19" s="4">
        <v>833.21575448210626</v>
      </c>
      <c r="O19" s="4">
        <v>801.49980990871836</v>
      </c>
      <c r="P19" s="4">
        <v>768.8907866263437</v>
      </c>
      <c r="Q19" s="4">
        <v>6953.1699628292481</v>
      </c>
      <c r="R19" s="4"/>
      <c r="S19" s="9"/>
      <c r="U19" s="11"/>
      <c r="W19" s="9"/>
    </row>
    <row r="20" spans="1:23" x14ac:dyDescent="0.25">
      <c r="A20" s="10" t="s">
        <v>8</v>
      </c>
      <c r="B20" s="4">
        <v>8.8299890225430531</v>
      </c>
      <c r="C20" s="4">
        <v>5.3392314558391183</v>
      </c>
      <c r="D20" s="4">
        <v>3.2827857845301356</v>
      </c>
      <c r="E20" s="4">
        <v>2.1076838019153499</v>
      </c>
      <c r="F20" s="4">
        <v>1.4216911895859445</v>
      </c>
      <c r="G20" s="4">
        <v>1.1360156921857933</v>
      </c>
      <c r="H20" s="4">
        <v>0.5316049652151672</v>
      </c>
      <c r="I20" s="4">
        <v>0.43385923824454065</v>
      </c>
      <c r="J20" s="4">
        <v>0.33706688784438943</v>
      </c>
      <c r="K20" s="4">
        <v>8.360624739259051E-2</v>
      </c>
      <c r="L20" s="4">
        <v>4.2340487392590505E-2</v>
      </c>
      <c r="M20" s="4">
        <v>3.8114540076067051E-2</v>
      </c>
      <c r="N20" s="4">
        <v>2.827E-2</v>
      </c>
      <c r="O20" s="4">
        <v>2.827E-2</v>
      </c>
      <c r="P20" s="4">
        <v>2.827E-2</v>
      </c>
      <c r="Q20" s="4">
        <v>0.24981999999999996</v>
      </c>
      <c r="R20" s="4"/>
      <c r="S20" s="9"/>
      <c r="U20" s="11"/>
      <c r="W20" s="9"/>
    </row>
    <row r="21" spans="1:23" ht="17.25" x14ac:dyDescent="0.25">
      <c r="A21" s="7" t="s">
        <v>9</v>
      </c>
      <c r="B21" s="12">
        <f t="shared" ref="B21:L21" si="5">SUM(B22:B24)</f>
        <v>221.66084302141525</v>
      </c>
      <c r="C21" s="12">
        <f t="shared" si="5"/>
        <v>518.53280309191734</v>
      </c>
      <c r="D21" s="12">
        <f t="shared" si="5"/>
        <v>765.43714880202367</v>
      </c>
      <c r="E21" s="12">
        <f t="shared" si="5"/>
        <v>1037.5572476709278</v>
      </c>
      <c r="F21" s="12">
        <f t="shared" si="5"/>
        <v>1098.3908932463612</v>
      </c>
      <c r="G21" s="12">
        <f t="shared" si="5"/>
        <v>1148.4287686732503</v>
      </c>
      <c r="H21" s="12">
        <f t="shared" si="5"/>
        <v>1246.7916982317149</v>
      </c>
      <c r="I21" s="12">
        <f t="shared" si="5"/>
        <v>1352.7403274371434</v>
      </c>
      <c r="J21" s="12">
        <f t="shared" si="5"/>
        <v>1392.2001166887258</v>
      </c>
      <c r="K21" s="12">
        <f t="shared" si="5"/>
        <v>1974.9000073531956</v>
      </c>
      <c r="L21" s="12">
        <f t="shared" si="5"/>
        <v>2284.2999516034279</v>
      </c>
      <c r="M21" s="12">
        <f t="shared" ref="M21:Q21" si="6">SUM(M22:M24)</f>
        <v>3283.7063203641269</v>
      </c>
      <c r="N21" s="12">
        <f t="shared" si="6"/>
        <v>3096.8815816648698</v>
      </c>
      <c r="O21" s="12">
        <f t="shared" si="6"/>
        <v>3443.2722844749355</v>
      </c>
      <c r="P21" s="12">
        <f t="shared" si="6"/>
        <v>1680.4806730701312</v>
      </c>
      <c r="Q21" s="12">
        <f t="shared" si="6"/>
        <v>6532.3895183914246</v>
      </c>
      <c r="R21" s="4"/>
      <c r="S21" s="9"/>
    </row>
    <row r="22" spans="1:23" x14ac:dyDescent="0.25">
      <c r="A22" s="10" t="s">
        <v>4</v>
      </c>
      <c r="B22" s="4">
        <v>0</v>
      </c>
      <c r="C22" s="4">
        <v>0</v>
      </c>
      <c r="D22" s="4">
        <v>0</v>
      </c>
      <c r="E22" s="4">
        <v>0</v>
      </c>
      <c r="F22" s="4">
        <v>11.111111111111112</v>
      </c>
      <c r="G22" s="4">
        <v>61.778164315777758</v>
      </c>
      <c r="H22" s="4">
        <v>161.81369697261115</v>
      </c>
      <c r="I22" s="4">
        <v>276.11438829994449</v>
      </c>
      <c r="J22" s="4">
        <v>329.49772163327782</v>
      </c>
      <c r="K22" s="4">
        <v>928.45005767949908</v>
      </c>
      <c r="L22" s="4">
        <v>1291.6636737905458</v>
      </c>
      <c r="M22" s="4">
        <v>2402.6652233045611</v>
      </c>
      <c r="N22" s="4">
        <v>2364.2091027241981</v>
      </c>
      <c r="O22" s="4">
        <v>2891.5541121934498</v>
      </c>
      <c r="P22" s="4">
        <v>1344.8874455267837</v>
      </c>
      <c r="Q22" s="4">
        <v>4399.8494925744735</v>
      </c>
      <c r="R22" s="4"/>
      <c r="S22" s="9"/>
    </row>
    <row r="23" spans="1:23" x14ac:dyDescent="0.25">
      <c r="A23" s="10" t="s">
        <v>5</v>
      </c>
      <c r="B23" s="4">
        <v>208.53055067365526</v>
      </c>
      <c r="C23" s="4">
        <v>498.9056508128773</v>
      </c>
      <c r="D23" s="4">
        <v>750.1415238020237</v>
      </c>
      <c r="E23" s="4">
        <v>1019.2329474035224</v>
      </c>
      <c r="F23" s="4">
        <v>1087.2797821352501</v>
      </c>
      <c r="G23" s="4">
        <v>1086.6506043574725</v>
      </c>
      <c r="H23" s="4">
        <v>1084.9780012591038</v>
      </c>
      <c r="I23" s="4">
        <v>1076.6259391371989</v>
      </c>
      <c r="J23" s="4">
        <v>1062.7023950554478</v>
      </c>
      <c r="K23" s="4">
        <v>1046.4499496736967</v>
      </c>
      <c r="L23" s="4">
        <v>992.6362778128821</v>
      </c>
      <c r="M23" s="4">
        <v>881.04109705956591</v>
      </c>
      <c r="N23" s="4">
        <v>732.67247894067168</v>
      </c>
      <c r="O23" s="4">
        <v>551.71817228148575</v>
      </c>
      <c r="P23" s="4">
        <v>335.59322754334744</v>
      </c>
      <c r="Q23" s="4">
        <v>2132.5400258169511</v>
      </c>
      <c r="R23" s="4"/>
      <c r="S23" s="9"/>
    </row>
    <row r="24" spans="1:23" x14ac:dyDescent="0.25">
      <c r="A24" s="10" t="s">
        <v>8</v>
      </c>
      <c r="B24" s="4">
        <v>13.130292347759994</v>
      </c>
      <c r="C24" s="4">
        <v>19.627152279040004</v>
      </c>
      <c r="D24" s="4">
        <v>15.295624999999996</v>
      </c>
      <c r="E24" s="4">
        <v>18.324300267405409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/>
      <c r="S24" s="9"/>
    </row>
    <row r="25" spans="1:23" ht="8.25" customHeight="1" thickBot="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3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4"/>
    </row>
    <row r="27" spans="1:23" x14ac:dyDescent="0.25">
      <c r="A27" s="15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23" ht="15" customHeight="1" x14ac:dyDescent="0.2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23" ht="46.5" customHeight="1" x14ac:dyDescent="0.25">
      <c r="A29" s="22" t="s">
        <v>12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7"/>
    </row>
    <row r="30" spans="1:23" ht="15" customHeight="1" x14ac:dyDescent="0.25">
      <c r="A30" s="22" t="s">
        <v>13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23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23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mergeCells count="7">
    <mergeCell ref="A32:L32"/>
    <mergeCell ref="A7:Q7"/>
    <mergeCell ref="A8:Q8"/>
    <mergeCell ref="A9:Q9"/>
    <mergeCell ref="A28:M28"/>
    <mergeCell ref="A29:Q29"/>
    <mergeCell ref="A30:M30"/>
  </mergeCells>
  <pageMargins left="0.7" right="0.7" top="0.75" bottom="0.75" header="0.3" footer="0.3"/>
  <pageSetup scale="4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DeudaExterna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Enriquillo Manuel Duvergé García</cp:lastModifiedBy>
  <dcterms:created xsi:type="dcterms:W3CDTF">2024-11-12T18:49:03Z</dcterms:created>
  <dcterms:modified xsi:type="dcterms:W3CDTF">2024-11-27T14:19:18Z</dcterms:modified>
</cp:coreProperties>
</file>